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15480" windowHeight="11130"/>
  </bookViews>
  <sheets>
    <sheet name="2012" sheetId="1" r:id="rId1"/>
  </sheets>
  <definedNames>
    <definedName name="_xlnm.Print_Area" localSheetId="0">'2012'!$A$1:$F$37</definedName>
  </definedNames>
  <calcPr calcId="145621"/>
</workbook>
</file>

<file path=xl/calcChain.xml><?xml version="1.0" encoding="utf-8"?>
<calcChain xmlns="http://schemas.openxmlformats.org/spreadsheetml/2006/main">
  <c r="F27" i="1" l="1"/>
  <c r="F18" i="1" l="1"/>
  <c r="F37" i="1" l="1"/>
  <c r="F36" i="1"/>
  <c r="F35" i="1"/>
  <c r="F34" i="1"/>
  <c r="F33" i="1"/>
  <c r="F32" i="1"/>
  <c r="F31" i="1"/>
  <c r="F30" i="1"/>
  <c r="F29" i="1"/>
  <c r="F28" i="1"/>
  <c r="F26" i="1"/>
  <c r="F25" i="1"/>
  <c r="F24" i="1"/>
  <c r="F23" i="1"/>
  <c r="F22" i="1"/>
  <c r="F21" i="1"/>
  <c r="F19" i="1"/>
  <c r="F17" i="1"/>
  <c r="F16" i="1"/>
  <c r="F15" i="1"/>
  <c r="F14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<sst xmlns="http://schemas.openxmlformats.org/spreadsheetml/2006/main" count="70" uniqueCount="69">
  <si>
    <t>Информация о наличии  резерва мощности систем теплоснабжения,</t>
  </si>
  <si>
    <t>Филиал,  тепловой район</t>
  </si>
  <si>
    <t>Муниципальное образование</t>
  </si>
  <si>
    <t>1кв.</t>
  </si>
  <si>
    <t>2кв.</t>
  </si>
  <si>
    <t>3 кв.</t>
  </si>
  <si>
    <t>4 кв.</t>
  </si>
  <si>
    <t>Резерв мощности систем теплоснабжения, Гкал/час.</t>
  </si>
  <si>
    <t xml:space="preserve">Артёмовский </t>
  </si>
  <si>
    <t>Артёмовский ГО</t>
  </si>
  <si>
    <t>Шкотовский</t>
  </si>
  <si>
    <t>Шкотовский МР</t>
  </si>
  <si>
    <t xml:space="preserve">Надеждинский </t>
  </si>
  <si>
    <t>Надеждинский  МР</t>
  </si>
  <si>
    <t xml:space="preserve">Хасанский </t>
  </si>
  <si>
    <t>Хасанский МР</t>
  </si>
  <si>
    <t xml:space="preserve">Михайловский </t>
  </si>
  <si>
    <t>Михайловский  МР</t>
  </si>
  <si>
    <t>Пограничный</t>
  </si>
  <si>
    <t>Пограничный МР</t>
  </si>
  <si>
    <t>Октябрьский</t>
  </si>
  <si>
    <t>Октябрьский МР</t>
  </si>
  <si>
    <t xml:space="preserve">Хорольский </t>
  </si>
  <si>
    <t>Хорольский  МР</t>
  </si>
  <si>
    <t xml:space="preserve">Спасск-1 </t>
  </si>
  <si>
    <t xml:space="preserve">г.Спасск - Дальний   </t>
  </si>
  <si>
    <t xml:space="preserve">Спасск-2 </t>
  </si>
  <si>
    <t>Спасский  МР</t>
  </si>
  <si>
    <t>Черниговский</t>
  </si>
  <si>
    <t>Черниговский МР</t>
  </si>
  <si>
    <t>Ханкайский</t>
  </si>
  <si>
    <t>Ханкайский МР</t>
  </si>
  <si>
    <t>Арсеньевский</t>
  </si>
  <si>
    <t>Арсеньевский ГО</t>
  </si>
  <si>
    <t>Анучинский</t>
  </si>
  <si>
    <t>Анучинский МР</t>
  </si>
  <si>
    <t>Яковлевский</t>
  </si>
  <si>
    <t>Яковлевский МР</t>
  </si>
  <si>
    <t>Дальнегорский</t>
  </si>
  <si>
    <t>Дальнегорский ГО</t>
  </si>
  <si>
    <t>Кавалеровский</t>
  </si>
  <si>
    <t>Кавалеровский МР</t>
  </si>
  <si>
    <t>Ольгинский</t>
  </si>
  <si>
    <t>Ольгинский МР</t>
  </si>
  <si>
    <t xml:space="preserve">Чугуевский </t>
  </si>
  <si>
    <t>Чугуевский  МР</t>
  </si>
  <si>
    <t>Находкинский</t>
  </si>
  <si>
    <t>Находкинский ГО</t>
  </si>
  <si>
    <t xml:space="preserve">Партизанский </t>
  </si>
  <si>
    <t>Партизанский  ГО</t>
  </si>
  <si>
    <t>Вл.-Александровский</t>
  </si>
  <si>
    <t>Партизанский  МР</t>
  </si>
  <si>
    <t xml:space="preserve">Лазовский </t>
  </si>
  <si>
    <t>Лазовский  МР</t>
  </si>
  <si>
    <t>Фокино</t>
  </si>
  <si>
    <t>ЗАТО г. Фокино</t>
  </si>
  <si>
    <t xml:space="preserve">Лесозаводский </t>
  </si>
  <si>
    <t>Лесозаводский  ГО</t>
  </si>
  <si>
    <t>Дальнереченск</t>
  </si>
  <si>
    <t>Дальнереченский  ГО</t>
  </si>
  <si>
    <t>Дальнереченский  МР</t>
  </si>
  <si>
    <t>Пожарский</t>
  </si>
  <si>
    <t>Пожарский МР</t>
  </si>
  <si>
    <t xml:space="preserve">Северный </t>
  </si>
  <si>
    <t>Красноармейский МР</t>
  </si>
  <si>
    <t xml:space="preserve">Горноключевской </t>
  </si>
  <si>
    <t>Кировский МР</t>
  </si>
  <si>
    <t xml:space="preserve">                               эксплуатируемых  КГУП  " Примтеплоэнерго"  в  2012году.                                                    </t>
  </si>
  <si>
    <t>2012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</si>
</sst>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1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2" fontId="2" fillId="0" borderId="5" xfId="0" applyNumberFormat="1" applyFont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2" fontId="2" fillId="2" borderId="5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left"/>
    </xf>
    <xf numFmtId="0" fontId="2" fillId="0" borderId="0" xfId="0" applyFont="1" applyFill="1"/>
    <xf numFmtId="2" fontId="2" fillId="0" borderId="5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/>
    </xf>
    <xf numFmtId="0" fontId="1" fillId="0" borderId="0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view="pageBreakPreview" topLeftCell="A13" zoomScale="80" zoomScaleNormal="100" zoomScaleSheetLayoutView="80" workbookViewId="0">
      <selection activeCell="F27" sqref="F27"/>
    </sheetView>
  </sheetViews>
  <sheetFormatPr defaultRowHeight="15.75" x14ac:dyDescent="0.25"/>
  <cols>
    <col min="1" max="1" width="26.140625" style="1" customWidth="1"/>
    <col min="2" max="2" width="27" style="1" customWidth="1"/>
    <col min="3" max="16384" width="9.140625" style="1"/>
  </cols>
  <sheetData>
    <row r="1" spans="1:6" x14ac:dyDescent="0.25">
      <c r="A1" s="20" t="s">
        <v>0</v>
      </c>
      <c r="B1" s="20"/>
      <c r="C1" s="20"/>
      <c r="D1" s="20"/>
      <c r="E1" s="20"/>
      <c r="F1" s="20"/>
    </row>
    <row r="2" spans="1:6" x14ac:dyDescent="0.25">
      <c r="A2" s="21" t="s">
        <v>67</v>
      </c>
      <c r="B2" s="21"/>
      <c r="C2" s="21"/>
      <c r="D2" s="21"/>
      <c r="E2" s="21"/>
      <c r="F2" s="21"/>
    </row>
    <row r="4" spans="1:6" ht="16.5" thickBot="1" x14ac:dyDescent="0.3"/>
    <row r="5" spans="1:6" ht="17.25" customHeight="1" thickBot="1" x14ac:dyDescent="0.3">
      <c r="A5" s="22" t="s">
        <v>1</v>
      </c>
      <c r="B5" s="25" t="s">
        <v>2</v>
      </c>
      <c r="C5" s="28" t="s">
        <v>68</v>
      </c>
      <c r="D5" s="29"/>
      <c r="E5" s="29"/>
      <c r="F5" s="30"/>
    </row>
    <row r="6" spans="1:6" ht="16.5" thickBot="1" x14ac:dyDescent="0.3">
      <c r="A6" s="23"/>
      <c r="B6" s="26"/>
      <c r="C6" s="15" t="s">
        <v>3</v>
      </c>
      <c r="D6" s="19" t="s">
        <v>4</v>
      </c>
      <c r="E6" s="15" t="s">
        <v>5</v>
      </c>
      <c r="F6" s="19" t="s">
        <v>6</v>
      </c>
    </row>
    <row r="7" spans="1:6" ht="36.75" customHeight="1" thickBot="1" x14ac:dyDescent="0.3">
      <c r="A7" s="24"/>
      <c r="B7" s="27"/>
      <c r="C7" s="31" t="s">
        <v>7</v>
      </c>
      <c r="D7" s="32"/>
      <c r="E7" s="32"/>
      <c r="F7" s="33"/>
    </row>
    <row r="8" spans="1:6" x14ac:dyDescent="0.25">
      <c r="A8" s="2" t="s">
        <v>8</v>
      </c>
      <c r="B8" s="3" t="s">
        <v>9</v>
      </c>
      <c r="C8" s="16">
        <v>18.638000000000002</v>
      </c>
      <c r="D8" s="16">
        <v>18.638000000000002</v>
      </c>
      <c r="E8" s="16">
        <v>18.638000000000002</v>
      </c>
      <c r="F8" s="18">
        <f>42.67-22.88-0.06</f>
        <v>19.730000000000004</v>
      </c>
    </row>
    <row r="9" spans="1:6" x14ac:dyDescent="0.25">
      <c r="A9" s="5" t="s">
        <v>10</v>
      </c>
      <c r="B9" s="6" t="s">
        <v>11</v>
      </c>
      <c r="C9" s="16">
        <v>38.99</v>
      </c>
      <c r="D9" s="16">
        <v>38.99</v>
      </c>
      <c r="E9" s="16">
        <v>38.99</v>
      </c>
      <c r="F9" s="4">
        <f>8.32+33.18-15.55-0.28</f>
        <v>25.669999999999998</v>
      </c>
    </row>
    <row r="10" spans="1:6" x14ac:dyDescent="0.25">
      <c r="A10" s="5" t="s">
        <v>12</v>
      </c>
      <c r="B10" s="6" t="s">
        <v>13</v>
      </c>
      <c r="C10" s="16">
        <v>42.494999999999997</v>
      </c>
      <c r="D10" s="16">
        <v>42.494999999999997</v>
      </c>
      <c r="E10" s="16">
        <v>42.494999999999997</v>
      </c>
      <c r="F10" s="4">
        <f>69.05-27.43-0.05</f>
        <v>41.57</v>
      </c>
    </row>
    <row r="11" spans="1:6" x14ac:dyDescent="0.25">
      <c r="A11" s="5" t="s">
        <v>14</v>
      </c>
      <c r="B11" s="6" t="s">
        <v>15</v>
      </c>
      <c r="C11" s="16">
        <v>19.050000000000008</v>
      </c>
      <c r="D11" s="16">
        <v>19.050000000000008</v>
      </c>
      <c r="E11" s="16">
        <v>19.050000000000008</v>
      </c>
      <c r="F11" s="4">
        <f>8.32+26.6-14.9-0.57</f>
        <v>19.450000000000003</v>
      </c>
    </row>
    <row r="12" spans="1:6" x14ac:dyDescent="0.25">
      <c r="A12" s="5" t="s">
        <v>16</v>
      </c>
      <c r="B12" s="6" t="s">
        <v>17</v>
      </c>
      <c r="C12" s="16">
        <v>61.649999999999991</v>
      </c>
      <c r="D12" s="16">
        <v>61.649999999999991</v>
      </c>
      <c r="E12" s="16">
        <v>61.649999999999991</v>
      </c>
      <c r="F12" s="4">
        <f>98.59-37.08-0.81</f>
        <v>60.7</v>
      </c>
    </row>
    <row r="13" spans="1:6" x14ac:dyDescent="0.25">
      <c r="A13" s="5" t="s">
        <v>18</v>
      </c>
      <c r="B13" s="6" t="s">
        <v>19</v>
      </c>
      <c r="C13" s="16">
        <v>11.299999999999999</v>
      </c>
      <c r="D13" s="16">
        <v>11.299999999999999</v>
      </c>
      <c r="E13" s="16">
        <v>11.299999999999999</v>
      </c>
      <c r="F13" s="4">
        <f>19.05-14.61-0.81</f>
        <v>3.6300000000000012</v>
      </c>
    </row>
    <row r="14" spans="1:6" x14ac:dyDescent="0.25">
      <c r="A14" s="5" t="s">
        <v>20</v>
      </c>
      <c r="B14" s="6" t="s">
        <v>21</v>
      </c>
      <c r="C14" s="16">
        <v>19.062440000000002</v>
      </c>
      <c r="D14" s="16">
        <v>19.062440000000002</v>
      </c>
      <c r="E14" s="16">
        <v>19.062440000000002</v>
      </c>
      <c r="F14" s="4">
        <f>2.16+43.05-28.29</f>
        <v>16.919999999999995</v>
      </c>
    </row>
    <row r="15" spans="1:6" x14ac:dyDescent="0.25">
      <c r="A15" s="7" t="s">
        <v>22</v>
      </c>
      <c r="B15" s="8" t="s">
        <v>23</v>
      </c>
      <c r="C15" s="16">
        <v>26.152000000000008</v>
      </c>
      <c r="D15" s="16">
        <v>26.152000000000008</v>
      </c>
      <c r="E15" s="16">
        <v>26.152000000000008</v>
      </c>
      <c r="F15" s="9">
        <f>54.4+32.41-45.96-2.75</f>
        <v>38.1</v>
      </c>
    </row>
    <row r="16" spans="1:6" x14ac:dyDescent="0.25">
      <c r="A16" s="5" t="s">
        <v>24</v>
      </c>
      <c r="B16" s="6" t="s">
        <v>25</v>
      </c>
      <c r="C16" s="16">
        <v>208.98000000000005</v>
      </c>
      <c r="D16" s="16">
        <v>208.98000000000005</v>
      </c>
      <c r="E16" s="16">
        <v>208.98000000000005</v>
      </c>
      <c r="F16" s="9">
        <f>94.34+137.85-92.56-20.92</f>
        <v>118.71</v>
      </c>
    </row>
    <row r="17" spans="1:6" x14ac:dyDescent="0.25">
      <c r="A17" s="5" t="s">
        <v>26</v>
      </c>
      <c r="B17" s="6" t="s">
        <v>27</v>
      </c>
      <c r="C17" s="16">
        <v>23.84</v>
      </c>
      <c r="D17" s="16">
        <v>23.84</v>
      </c>
      <c r="E17" s="16">
        <v>23.84</v>
      </c>
      <c r="F17" s="4">
        <f>31.89-13.31</f>
        <v>18.579999999999998</v>
      </c>
    </row>
    <row r="18" spans="1:6" x14ac:dyDescent="0.25">
      <c r="A18" s="10" t="s">
        <v>28</v>
      </c>
      <c r="B18" s="6" t="s">
        <v>29</v>
      </c>
      <c r="C18" s="17">
        <v>5.7</v>
      </c>
      <c r="D18" s="17">
        <v>5.7</v>
      </c>
      <c r="E18" s="17">
        <v>5.7</v>
      </c>
      <c r="F18" s="9">
        <f>17.35-5.74+17.571+24*0.64-4.541-0.1</f>
        <v>39.9</v>
      </c>
    </row>
    <row r="19" spans="1:6" x14ac:dyDescent="0.25">
      <c r="A19" s="5" t="s">
        <v>30</v>
      </c>
      <c r="B19" s="6" t="s">
        <v>31</v>
      </c>
      <c r="C19" s="16">
        <v>27.202999999999996</v>
      </c>
      <c r="D19" s="16">
        <v>27.202999999999996</v>
      </c>
      <c r="E19" s="16">
        <v>27.202999999999996</v>
      </c>
      <c r="F19" s="4">
        <f>4.16+42.55-18.33</f>
        <v>28.379999999999995</v>
      </c>
    </row>
    <row r="20" spans="1:6" x14ac:dyDescent="0.25">
      <c r="A20" s="5" t="s">
        <v>32</v>
      </c>
      <c r="B20" s="6" t="s">
        <v>33</v>
      </c>
      <c r="C20" s="16">
        <v>172.19000000000003</v>
      </c>
      <c r="D20" s="16">
        <v>172.19000000000003</v>
      </c>
      <c r="E20" s="16">
        <v>172.19000000000003</v>
      </c>
      <c r="F20" s="9"/>
    </row>
    <row r="21" spans="1:6" x14ac:dyDescent="0.25">
      <c r="A21" s="5" t="s">
        <v>34</v>
      </c>
      <c r="B21" s="6" t="s">
        <v>35</v>
      </c>
      <c r="C21" s="16">
        <v>8.14</v>
      </c>
      <c r="D21" s="16">
        <v>8.14</v>
      </c>
      <c r="E21" s="16">
        <v>8.14</v>
      </c>
      <c r="F21" s="4">
        <f>11.16-5.51</f>
        <v>5.65</v>
      </c>
    </row>
    <row r="22" spans="1:6" x14ac:dyDescent="0.25">
      <c r="A22" s="5" t="s">
        <v>36</v>
      </c>
      <c r="B22" s="6" t="s">
        <v>37</v>
      </c>
      <c r="C22" s="16">
        <v>19.71</v>
      </c>
      <c r="D22" s="16">
        <v>19.71</v>
      </c>
      <c r="E22" s="16">
        <v>19.71</v>
      </c>
      <c r="F22" s="4">
        <f>16.48-5.54</f>
        <v>10.940000000000001</v>
      </c>
    </row>
    <row r="23" spans="1:6" x14ac:dyDescent="0.25">
      <c r="A23" s="5" t="s">
        <v>38</v>
      </c>
      <c r="B23" s="6" t="s">
        <v>39</v>
      </c>
      <c r="C23" s="16">
        <v>344.42</v>
      </c>
      <c r="D23" s="16">
        <v>344.42</v>
      </c>
      <c r="E23" s="16">
        <v>344.42</v>
      </c>
      <c r="F23" s="4">
        <f>226.24+214.4-89.2-7.02</f>
        <v>344.42</v>
      </c>
    </row>
    <row r="24" spans="1:6" x14ac:dyDescent="0.25">
      <c r="A24" s="5" t="s">
        <v>40</v>
      </c>
      <c r="B24" s="6" t="s">
        <v>41</v>
      </c>
      <c r="C24" s="16">
        <v>54.039999999999992</v>
      </c>
      <c r="D24" s="16">
        <v>54.039999999999992</v>
      </c>
      <c r="E24" s="16">
        <v>54.039999999999992</v>
      </c>
      <c r="F24" s="4">
        <f>82.88+17.85-44.47-2.22</f>
        <v>54.039999999999992</v>
      </c>
    </row>
    <row r="25" spans="1:6" s="11" customFormat="1" x14ac:dyDescent="0.25">
      <c r="A25" s="5" t="s">
        <v>42</v>
      </c>
      <c r="B25" s="6" t="s">
        <v>43</v>
      </c>
      <c r="C25" s="16">
        <v>10.75</v>
      </c>
      <c r="D25" s="16">
        <v>10.75</v>
      </c>
      <c r="E25" s="16">
        <v>10.75</v>
      </c>
      <c r="F25" s="4">
        <f>19.08-10.23</f>
        <v>8.8499999999999979</v>
      </c>
    </row>
    <row r="26" spans="1:6" x14ac:dyDescent="0.25">
      <c r="A26" s="5" t="s">
        <v>44</v>
      </c>
      <c r="B26" s="6" t="s">
        <v>45</v>
      </c>
      <c r="C26" s="16">
        <v>45.38</v>
      </c>
      <c r="D26" s="16">
        <v>45.38</v>
      </c>
      <c r="E26" s="16">
        <v>45.38</v>
      </c>
      <c r="F26" s="4">
        <f>24.32+29.464-14.4-0.06</f>
        <v>39.323999999999998</v>
      </c>
    </row>
    <row r="27" spans="1:6" x14ac:dyDescent="0.25">
      <c r="A27" s="5" t="s">
        <v>46</v>
      </c>
      <c r="B27" s="6" t="s">
        <v>47</v>
      </c>
      <c r="C27" s="16">
        <v>424.61199999999997</v>
      </c>
      <c r="D27" s="16">
        <v>424.61199999999997</v>
      </c>
      <c r="E27" s="16">
        <v>424.61199999999997</v>
      </c>
      <c r="F27" s="12">
        <f>333.84+135.21-196.75-2.68</f>
        <v>269.61999999999995</v>
      </c>
    </row>
    <row r="28" spans="1:6" x14ac:dyDescent="0.25">
      <c r="A28" s="5" t="s">
        <v>48</v>
      </c>
      <c r="B28" s="6" t="s">
        <v>49</v>
      </c>
      <c r="C28" s="16">
        <v>42.611700000000006</v>
      </c>
      <c r="D28" s="16">
        <v>42.611700000000006</v>
      </c>
      <c r="E28" s="16">
        <v>42.611700000000006</v>
      </c>
      <c r="F28" s="4">
        <f>44.16+43.7-39.75-0.0013</f>
        <v>48.108699999999999</v>
      </c>
    </row>
    <row r="29" spans="1:6" x14ac:dyDescent="0.25">
      <c r="A29" s="5" t="s">
        <v>50</v>
      </c>
      <c r="B29" s="6" t="s">
        <v>51</v>
      </c>
      <c r="C29" s="16">
        <v>2.5599999999999996</v>
      </c>
      <c r="D29" s="16">
        <v>2.5599999999999996</v>
      </c>
      <c r="E29" s="16">
        <v>2.5599999999999996</v>
      </c>
      <c r="F29" s="9">
        <f>6.1-1.91</f>
        <v>4.1899999999999995</v>
      </c>
    </row>
    <row r="30" spans="1:6" x14ac:dyDescent="0.25">
      <c r="A30" s="5" t="s">
        <v>52</v>
      </c>
      <c r="B30" s="6" t="s">
        <v>53</v>
      </c>
      <c r="C30" s="16">
        <v>26.864000000000004</v>
      </c>
      <c r="D30" s="16">
        <v>26.864000000000004</v>
      </c>
      <c r="E30" s="16">
        <v>26.864000000000004</v>
      </c>
      <c r="F30" s="9">
        <f>11.328+22.05-16.01-1.58</f>
        <v>15.787999999999998</v>
      </c>
    </row>
    <row r="31" spans="1:6" x14ac:dyDescent="0.25">
      <c r="A31" s="5" t="s">
        <v>54</v>
      </c>
      <c r="B31" s="6" t="s">
        <v>55</v>
      </c>
      <c r="C31" s="16">
        <v>95.52</v>
      </c>
      <c r="D31" s="16">
        <v>95.52</v>
      </c>
      <c r="E31" s="16">
        <v>95.52</v>
      </c>
      <c r="F31" s="4">
        <f>145.92+26.88-56.85-6.1</f>
        <v>109.85</v>
      </c>
    </row>
    <row r="32" spans="1:6" x14ac:dyDescent="0.25">
      <c r="A32" s="5" t="s">
        <v>56</v>
      </c>
      <c r="B32" s="6" t="s">
        <v>57</v>
      </c>
      <c r="C32" s="16">
        <v>86.472999999999985</v>
      </c>
      <c r="D32" s="16">
        <v>86.472999999999985</v>
      </c>
      <c r="E32" s="16">
        <v>86.472999999999985</v>
      </c>
      <c r="F32" s="4">
        <f>64+67.31-58.67-7.51</f>
        <v>65.13</v>
      </c>
    </row>
    <row r="33" spans="1:6" x14ac:dyDescent="0.25">
      <c r="A33" s="5" t="s">
        <v>58</v>
      </c>
      <c r="B33" s="6" t="s">
        <v>59</v>
      </c>
      <c r="C33" s="16">
        <v>25.018999999999995</v>
      </c>
      <c r="D33" s="16">
        <v>25.018999999999995</v>
      </c>
      <c r="E33" s="16">
        <v>25.018999999999995</v>
      </c>
      <c r="F33" s="4">
        <f>25.92+39.96-40.3-2.9</f>
        <v>22.68</v>
      </c>
    </row>
    <row r="34" spans="1:6" x14ac:dyDescent="0.25">
      <c r="A34" s="5" t="s">
        <v>58</v>
      </c>
      <c r="B34" s="6" t="s">
        <v>60</v>
      </c>
      <c r="C34" s="16">
        <v>6.6520000000000001</v>
      </c>
      <c r="D34" s="16">
        <v>6.6520000000000001</v>
      </c>
      <c r="E34" s="16">
        <v>6.6520000000000001</v>
      </c>
      <c r="F34" s="4">
        <f>10.333-2.23</f>
        <v>8.1029999999999998</v>
      </c>
    </row>
    <row r="35" spans="1:6" s="11" customFormat="1" x14ac:dyDescent="0.25">
      <c r="A35" s="5" t="s">
        <v>61</v>
      </c>
      <c r="B35" s="6" t="s">
        <v>62</v>
      </c>
      <c r="C35" s="16">
        <v>30.847200000000004</v>
      </c>
      <c r="D35" s="16">
        <v>30.847200000000004</v>
      </c>
      <c r="E35" s="16">
        <v>30.847200000000004</v>
      </c>
      <c r="F35" s="4">
        <f>35.2+18.17-17.83-1.81</f>
        <v>33.730000000000004</v>
      </c>
    </row>
    <row r="36" spans="1:6" x14ac:dyDescent="0.25">
      <c r="A36" s="5" t="s">
        <v>63</v>
      </c>
      <c r="B36" s="6" t="s">
        <v>64</v>
      </c>
      <c r="C36" s="16">
        <v>8.2199999999999989</v>
      </c>
      <c r="D36" s="16">
        <v>8.2199999999999989</v>
      </c>
      <c r="E36" s="16">
        <v>8.2199999999999989</v>
      </c>
      <c r="F36" s="4">
        <f>15.37-7.19</f>
        <v>8.18</v>
      </c>
    </row>
    <row r="37" spans="1:6" ht="16.5" thickBot="1" x14ac:dyDescent="0.3">
      <c r="A37" s="13" t="s">
        <v>65</v>
      </c>
      <c r="B37" s="14" t="s">
        <v>66</v>
      </c>
      <c r="C37" s="16">
        <v>81.608000000000004</v>
      </c>
      <c r="D37" s="16">
        <v>81.608000000000004</v>
      </c>
      <c r="E37" s="16">
        <v>81.608000000000004</v>
      </c>
      <c r="F37" s="12">
        <f>16.269+74.03-26.21-11.35</f>
        <v>52.738999999999997</v>
      </c>
    </row>
  </sheetData>
  <mergeCells count="6">
    <mergeCell ref="A1:F1"/>
    <mergeCell ref="A2:F2"/>
    <mergeCell ref="A5:A7"/>
    <mergeCell ref="B5:B7"/>
    <mergeCell ref="C5:F5"/>
    <mergeCell ref="C7:F7"/>
  </mergeCells>
  <pageMargins left="0.7" right="0.7" top="0.75" bottom="0.75" header="0.3" footer="0.3"/>
  <pageSetup paperSize="9" scale="86" orientation="portrait" r:id="rId1"/>
  <colBreaks count="1" manualBreakCount="1">
    <brk id="6" max="4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2012</vt:lpstr>
      <vt:lpstr>'2012'!Область_печати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filinau</dc:creator>
  <cp:lastModifiedBy>Пользователь Windows</cp:lastModifiedBy>
  <dcterms:created xsi:type="dcterms:W3CDTF">2012-05-10T06:58:17Z</dcterms:created>
  <dcterms:modified xsi:type="dcterms:W3CDTF">2013-05-29T00:59:14Z</dcterms:modified>
</cp:coreProperties>
</file>